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cost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<sst xmlns="http://schemas.openxmlformats.org/spreadsheetml/2006/main" count="99" uniqueCount="47">
  <si>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Busser</t>
  </si>
  <si>
    <t>Platforme</t>
  </si>
  <si>
    <t>Pris for 2 uger:</t>
  </si>
  <si>
    <t>Uge 15+16</t>
  </si>
  <si>
    <t>Opsætning</t>
  </si>
  <si>
    <t>Pris ex moms</t>
  </si>
  <si>
    <t xml:space="preserve">Bagrudestreamers på busser - Standard netværk i hovedstaden: </t>
  </si>
  <si>
    <t>Pris i alt</t>
  </si>
  <si>
    <t>%</t>
  </si>
  <si>
    <t>Tilbuds pris med %</t>
  </si>
  <si>
    <t>Samlet pris</t>
  </si>
  <si>
    <t xml:space="preserve">Bagrudestreamers pr. bus i hovedstaden: </t>
  </si>
  <si>
    <t>Uge 17+18</t>
  </si>
  <si>
    <t xml:space="preserve">Bagside pr. bus i hovedstaden: </t>
  </si>
  <si>
    <t>1 streamers - str. B 145 x H 60 cm</t>
  </si>
  <si>
    <t>1 streamers - str. B 160 x H 30 cm</t>
  </si>
  <si>
    <t>162 streamers - str. B 160 x H 30 cm</t>
  </si>
  <si>
    <t xml:space="preserve">Hængeskilte i hovedstaden: </t>
  </si>
  <si>
    <t>Antal gange</t>
  </si>
  <si>
    <t>Stk.</t>
  </si>
  <si>
    <t>Atribus</t>
  </si>
  <si>
    <t xml:space="preserve">Atribus - Citystander/selekteret adresseniveau: </t>
  </si>
  <si>
    <t>Uge 15+16+17+18</t>
  </si>
  <si>
    <t>15+16+17+18</t>
  </si>
  <si>
    <t>Pris</t>
  </si>
  <si>
    <t>CO-CARD</t>
  </si>
  <si>
    <t xml:space="preserve">CO-CARD - Lokal København HT: </t>
  </si>
  <si>
    <t>260 steder + 25000 oplag - str. B 105 x H 148 cm</t>
  </si>
  <si>
    <t>Pris for 1 uge:</t>
  </si>
  <si>
    <t>Uge 19+20</t>
  </si>
  <si>
    <t>19+20+21+22</t>
  </si>
  <si>
    <t>Budget for kampagnen for mere cyklisme</t>
  </si>
  <si>
    <t>Uge 20+21+22</t>
  </si>
  <si>
    <t>START 9. april 2012</t>
  </si>
  <si>
    <t>SLUT    3. maj 2012</t>
  </si>
  <si>
    <t>Kampagnepenge fra Københavns kommune</t>
  </si>
  <si>
    <t>Tryk</t>
  </si>
  <si>
    <t>Uge 19+20+21+22</t>
  </si>
  <si>
    <t>Pris for tryk:</t>
  </si>
  <si>
    <t>1 stander - str. B 118,5 x H 175 cm</t>
  </si>
  <si>
    <t>650 hængeskilte (50% af samtlige) - str. B 48 x H 30 cm</t>
  </si>
  <si>
    <t>Parsbro A/S (tryk) - Plakater på gratis platforme i Københavns kommune</t>
  </si>
  <si>
    <t>250 A2 - str. B 420 × H 594 mm</t>
  </si>
  <si>
    <t>Uge 17+18+19+20</t>
  </si>
  <si>
    <t>Konkurrence - City cykel, Wilier Cittadella City Bike - Black, Varenr. 100085</t>
  </si>
  <si>
    <r>
      <t xml:space="preserve">SAMLEDE UDGIFTER </t>
    </r>
    <r>
      <rPr>
        <b/>
        <sz val="10"/>
        <color indexed="30"/>
        <rFont val="Calibri"/>
        <family val="2"/>
      </rPr>
      <t>→</t>
    </r>
  </si>
  <si>
    <r>
      <t xml:space="preserve">OVERSKUD </t>
    </r>
    <r>
      <rPr>
        <b/>
        <sz val="10"/>
        <color indexed="3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</si>
</sst>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#,##0.0"/>
    <numFmt numFmtId="179" formatCode="#,##0.000"/>
    <numFmt numFmtId="180" formatCode="#,##0.0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0.000000"/>
    <numFmt numFmtId="190" formatCode="0.00000"/>
    <numFmt numFmtId="191" formatCode="_ [$kr.-406]\ * #,##0.00_ ;_ [$kr.-406]\ * \-#,##0.00_ ;_ [$kr.-406]\ * &quot;-&quot;??_ ;_ @_ 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2"/>
      <color indexed="12"/>
      <name val="Arial"/>
      <family val="2"/>
    </font>
    <font>
      <u val="single"/>
      <sz val="8.2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191" fontId="0" fillId="0" borderId="0" xfId="0" applyNumberFormat="1" applyAlignment="1">
      <alignment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/>
    </xf>
    <xf numFmtId="19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9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91" fontId="1" fillId="0" borderId="17" xfId="0" applyNumberFormat="1" applyFont="1" applyBorder="1" applyAlignment="1">
      <alignment/>
    </xf>
    <xf numFmtId="191" fontId="52" fillId="0" borderId="18" xfId="0" applyNumberFormat="1" applyFont="1" applyBorder="1" applyAlignment="1">
      <alignment/>
    </xf>
    <xf numFmtId="191" fontId="53" fillId="0" borderId="18" xfId="0" applyNumberFormat="1" applyFont="1" applyBorder="1" applyAlignment="1">
      <alignment/>
    </xf>
    <xf numFmtId="191" fontId="54" fillId="0" borderId="18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191" fontId="5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191" fontId="51" fillId="0" borderId="0" xfId="0" applyNumberFormat="1" applyFont="1" applyAlignment="1">
      <alignment/>
    </xf>
    <xf numFmtId="0" fontId="8" fillId="0" borderId="0" xfId="42" applyFont="1" applyAlignment="1" applyProtection="1">
      <alignment/>
      <protection/>
    </xf>
    <xf numFmtId="0" fontId="57" fillId="0" borderId="0" xfId="0" applyFont="1" applyAlignment="1">
      <alignment/>
    </xf>
    <xf numFmtId="3" fontId="1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PageLayoutView="0" workbookViewId="0" topLeftCell="A48">
      <selection activeCell="M63" sqref="M63"/>
    </sheetView>
  </sheetViews>
  <sheetFormatPr defaultColWidth="9.140625" defaultRowHeight="12.75"/>
  <cols>
    <col min="1" max="1" width="1.421875" style="0" customWidth="1"/>
    <col min="2" max="2" width="16.421875" style="0" bestFit="1" customWidth="1"/>
    <col min="3" max="3" width="14.8515625" style="0" bestFit="1" customWidth="1"/>
    <col min="4" max="4" width="14.8515625" style="0" customWidth="1"/>
    <col min="6" max="6" width="13.140625" style="0" bestFit="1" customWidth="1"/>
    <col min="7" max="7" width="15.7109375" style="0" bestFit="1" customWidth="1"/>
    <col min="9" max="9" width="17.00390625" style="0" bestFit="1" customWidth="1"/>
    <col min="10" max="10" width="2.8515625" style="0" customWidth="1"/>
    <col min="11" max="11" width="17.28125" style="0" bestFit="1" customWidth="1"/>
    <col min="12" max="12" width="20.421875" style="25" bestFit="1" customWidth="1"/>
  </cols>
  <sheetData>
    <row r="1" ht="2.25" customHeight="1"/>
    <row r="2" spans="2:9" ht="18">
      <c r="B2" s="23" t="s">
        <v>31</v>
      </c>
      <c r="G2" s="26" t="s">
        <v>33</v>
      </c>
      <c r="I2" s="25" t="s">
        <v>23</v>
      </c>
    </row>
    <row r="3" spans="7:9" ht="12.75">
      <c r="G3" s="26" t="s">
        <v>34</v>
      </c>
      <c r="I3" s="25" t="s">
        <v>30</v>
      </c>
    </row>
    <row r="4" ht="12.75">
      <c r="B4" s="44" t="s">
        <v>1</v>
      </c>
    </row>
    <row r="5" spans="2:11" ht="12.75">
      <c r="B5" s="12" t="s">
        <v>0</v>
      </c>
      <c r="C5" s="48" t="s">
        <v>6</v>
      </c>
      <c r="D5" s="48"/>
      <c r="E5" s="48"/>
      <c r="F5" s="48"/>
      <c r="G5" s="48"/>
      <c r="H5" s="48"/>
      <c r="I5" s="49"/>
      <c r="K5" s="3" t="s">
        <v>24</v>
      </c>
    </row>
    <row r="6" spans="2:9" ht="12.75">
      <c r="B6" s="13"/>
      <c r="C6" s="50" t="s">
        <v>16</v>
      </c>
      <c r="D6" s="50"/>
      <c r="E6" s="50"/>
      <c r="F6" s="50"/>
      <c r="G6" s="50"/>
      <c r="H6" s="50"/>
      <c r="I6" s="51"/>
    </row>
    <row r="7" spans="2:9" ht="12.75">
      <c r="B7" s="13"/>
      <c r="C7" s="1"/>
      <c r="D7" s="1" t="s">
        <v>5</v>
      </c>
      <c r="E7" s="4"/>
      <c r="F7" s="4" t="s">
        <v>18</v>
      </c>
      <c r="G7" s="5" t="s">
        <v>10</v>
      </c>
      <c r="H7" s="4" t="s">
        <v>8</v>
      </c>
      <c r="I7" s="14" t="s">
        <v>9</v>
      </c>
    </row>
    <row r="8" spans="2:9" ht="12.75">
      <c r="B8" s="15" t="s">
        <v>3</v>
      </c>
      <c r="C8" s="1" t="s">
        <v>2</v>
      </c>
      <c r="D8" s="6">
        <v>66420</v>
      </c>
      <c r="F8" s="4">
        <v>1</v>
      </c>
      <c r="G8" s="6">
        <f>SUM(D8*F8)</f>
        <v>66420</v>
      </c>
      <c r="H8" s="4">
        <v>60</v>
      </c>
      <c r="I8" s="16">
        <f>SUM(G8-((G8/100)*H8))</f>
        <v>26568</v>
      </c>
    </row>
    <row r="9" spans="2:9" ht="12.75">
      <c r="B9" s="13"/>
      <c r="C9" s="7" t="s">
        <v>4</v>
      </c>
      <c r="D9" s="9">
        <v>8100</v>
      </c>
      <c r="F9" s="8">
        <v>1</v>
      </c>
      <c r="G9" s="6">
        <f>SUM(D9*F9)</f>
        <v>8100</v>
      </c>
      <c r="H9" s="8">
        <v>70</v>
      </c>
      <c r="I9" s="17">
        <f>SUM(G9-((G9/100)*H9))</f>
        <v>2430</v>
      </c>
    </row>
    <row r="10" spans="2:11" ht="13.5" thickBot="1">
      <c r="B10" s="18"/>
      <c r="C10" s="10" t="s">
        <v>7</v>
      </c>
      <c r="D10" s="10"/>
      <c r="E10" s="10"/>
      <c r="F10" s="10"/>
      <c r="G10" s="11">
        <f>SUM(G8:G9)</f>
        <v>74520</v>
      </c>
      <c r="H10" s="10"/>
      <c r="I10" s="19">
        <f>SUM(I8:I9)</f>
        <v>28998</v>
      </c>
      <c r="K10" s="2">
        <f>SUM(I10)</f>
        <v>28998</v>
      </c>
    </row>
    <row r="11" ht="13.5" thickTop="1"/>
    <row r="12" spans="2:9" ht="12.75">
      <c r="B12" s="12" t="s">
        <v>0</v>
      </c>
      <c r="C12" s="48" t="s">
        <v>11</v>
      </c>
      <c r="D12" s="48"/>
      <c r="E12" s="48"/>
      <c r="F12" s="48"/>
      <c r="G12" s="48"/>
      <c r="H12" s="48"/>
      <c r="I12" s="49"/>
    </row>
    <row r="13" spans="2:9" ht="12.75">
      <c r="B13" s="13"/>
      <c r="C13" s="50" t="s">
        <v>15</v>
      </c>
      <c r="D13" s="50"/>
      <c r="E13" s="50"/>
      <c r="F13" s="50"/>
      <c r="G13" s="50"/>
      <c r="H13" s="50"/>
      <c r="I13" s="51"/>
    </row>
    <row r="14" spans="2:9" ht="12.75">
      <c r="B14" s="13"/>
      <c r="C14" s="1"/>
      <c r="D14" s="1" t="s">
        <v>5</v>
      </c>
      <c r="E14" s="4" t="s">
        <v>19</v>
      </c>
      <c r="F14" s="4" t="s">
        <v>18</v>
      </c>
      <c r="G14" s="5" t="s">
        <v>10</v>
      </c>
      <c r="H14" s="4" t="s">
        <v>8</v>
      </c>
      <c r="I14" s="14" t="s">
        <v>9</v>
      </c>
    </row>
    <row r="15" spans="2:9" ht="12.75">
      <c r="B15" s="15" t="s">
        <v>29</v>
      </c>
      <c r="C15" s="1" t="s">
        <v>2</v>
      </c>
      <c r="D15" s="6">
        <v>410</v>
      </c>
      <c r="E15" s="4">
        <v>100</v>
      </c>
      <c r="F15" s="4">
        <v>1</v>
      </c>
      <c r="G15" s="6">
        <f>SUM((D15*E15)*F15)</f>
        <v>41000</v>
      </c>
      <c r="H15" s="4">
        <v>50</v>
      </c>
      <c r="I15" s="16">
        <f>SUM(G15-((G15/100)*H15))</f>
        <v>20500</v>
      </c>
    </row>
    <row r="16" spans="2:9" ht="12.75">
      <c r="B16" s="13"/>
      <c r="C16" s="7" t="s">
        <v>4</v>
      </c>
      <c r="D16" s="9">
        <v>8100</v>
      </c>
      <c r="E16" s="8">
        <v>1</v>
      </c>
      <c r="F16" s="8">
        <v>1</v>
      </c>
      <c r="G16" s="6">
        <f>SUM((D16*E16)*F16)</f>
        <v>8100</v>
      </c>
      <c r="H16" s="8">
        <v>70</v>
      </c>
      <c r="I16" s="17">
        <f>SUM(G16-((G16/100)*H16))</f>
        <v>2430</v>
      </c>
    </row>
    <row r="17" spans="2:11" ht="13.5" thickBot="1">
      <c r="B17" s="18"/>
      <c r="C17" s="10" t="s">
        <v>7</v>
      </c>
      <c r="D17" s="10"/>
      <c r="E17" s="10"/>
      <c r="F17" s="10"/>
      <c r="G17" s="11">
        <f>SUM(G15:G16)</f>
        <v>49100</v>
      </c>
      <c r="H17" s="10"/>
      <c r="I17" s="19">
        <f>SUM(I15:I16)</f>
        <v>22930</v>
      </c>
      <c r="K17" s="2">
        <f>SUM(I17)</f>
        <v>22930</v>
      </c>
    </row>
    <row r="18" ht="13.5" thickTop="1"/>
    <row r="19" spans="2:9" ht="12.75">
      <c r="B19" s="12" t="s">
        <v>0</v>
      </c>
      <c r="C19" s="48" t="s">
        <v>13</v>
      </c>
      <c r="D19" s="48"/>
      <c r="E19" s="48"/>
      <c r="F19" s="48"/>
      <c r="G19" s="48"/>
      <c r="H19" s="48"/>
      <c r="I19" s="49"/>
    </row>
    <row r="20" spans="2:9" ht="12.75">
      <c r="B20" s="13"/>
      <c r="C20" s="50" t="s">
        <v>14</v>
      </c>
      <c r="D20" s="50"/>
      <c r="E20" s="50"/>
      <c r="F20" s="50"/>
      <c r="G20" s="50"/>
      <c r="H20" s="50"/>
      <c r="I20" s="51"/>
    </row>
    <row r="21" spans="2:9" ht="12.75">
      <c r="B21" s="13"/>
      <c r="C21" s="1"/>
      <c r="D21" s="1" t="s">
        <v>5</v>
      </c>
      <c r="E21" s="4" t="s">
        <v>19</v>
      </c>
      <c r="F21" s="4" t="s">
        <v>18</v>
      </c>
      <c r="G21" s="5" t="s">
        <v>10</v>
      </c>
      <c r="H21" s="4" t="s">
        <v>8</v>
      </c>
      <c r="I21" s="14" t="s">
        <v>9</v>
      </c>
    </row>
    <row r="22" spans="2:9" ht="12.75">
      <c r="B22" s="15" t="s">
        <v>12</v>
      </c>
      <c r="C22" s="1" t="s">
        <v>2</v>
      </c>
      <c r="D22" s="6">
        <v>1600</v>
      </c>
      <c r="E22" s="4">
        <v>100</v>
      </c>
      <c r="F22" s="4">
        <v>1</v>
      </c>
      <c r="G22" s="6">
        <f>SUM((D22*E22)*F22)</f>
        <v>160000</v>
      </c>
      <c r="H22" s="4">
        <v>50</v>
      </c>
      <c r="I22" s="16">
        <f>SUM(G22-((G22/100)*H22))</f>
        <v>80000</v>
      </c>
    </row>
    <row r="23" spans="2:9" ht="12.75">
      <c r="B23" s="13"/>
      <c r="C23" s="7" t="s">
        <v>4</v>
      </c>
      <c r="D23" s="9">
        <v>8100</v>
      </c>
      <c r="E23" s="8">
        <v>1</v>
      </c>
      <c r="F23" s="8">
        <v>1</v>
      </c>
      <c r="G23" s="6">
        <f>SUM((D23*E23)*F23)</f>
        <v>8100</v>
      </c>
      <c r="H23" s="8">
        <v>70</v>
      </c>
      <c r="I23" s="17">
        <f>SUM(G23-((G23/100)*H23))</f>
        <v>2430</v>
      </c>
    </row>
    <row r="24" spans="2:11" ht="13.5" thickBot="1">
      <c r="B24" s="18"/>
      <c r="C24" s="10" t="s">
        <v>7</v>
      </c>
      <c r="D24" s="10"/>
      <c r="E24" s="10"/>
      <c r="F24" s="10"/>
      <c r="G24" s="11">
        <f>SUM(G22:G23)</f>
        <v>168100</v>
      </c>
      <c r="H24" s="10"/>
      <c r="I24" s="19">
        <f>SUM(I22:I23)</f>
        <v>82430</v>
      </c>
      <c r="K24" s="2">
        <f>SUM(I24)</f>
        <v>82430</v>
      </c>
    </row>
    <row r="25" ht="13.5" thickTop="1"/>
    <row r="26" spans="2:9" ht="12.75">
      <c r="B26" s="12" t="s">
        <v>0</v>
      </c>
      <c r="C26" s="48" t="s">
        <v>17</v>
      </c>
      <c r="D26" s="48"/>
      <c r="E26" s="48"/>
      <c r="F26" s="48"/>
      <c r="G26" s="48"/>
      <c r="H26" s="48"/>
      <c r="I26" s="49"/>
    </row>
    <row r="27" spans="2:9" ht="12.75">
      <c r="B27" s="13"/>
      <c r="C27" s="50" t="s">
        <v>40</v>
      </c>
      <c r="D27" s="50"/>
      <c r="E27" s="50"/>
      <c r="F27" s="50"/>
      <c r="G27" s="50"/>
      <c r="H27" s="50"/>
      <c r="I27" s="51"/>
    </row>
    <row r="28" spans="2:9" ht="12.75">
      <c r="B28" s="13"/>
      <c r="C28" s="1"/>
      <c r="D28" s="1" t="s">
        <v>5</v>
      </c>
      <c r="E28" s="4"/>
      <c r="F28" s="4" t="s">
        <v>18</v>
      </c>
      <c r="G28" s="5" t="s">
        <v>10</v>
      </c>
      <c r="H28" s="4" t="s">
        <v>8</v>
      </c>
      <c r="I28" s="14" t="s">
        <v>9</v>
      </c>
    </row>
    <row r="29" spans="2:9" ht="12.75">
      <c r="B29" s="15" t="s">
        <v>22</v>
      </c>
      <c r="C29" s="1" t="s">
        <v>2</v>
      </c>
      <c r="D29" s="6">
        <v>32500</v>
      </c>
      <c r="E29" s="4"/>
      <c r="F29" s="4">
        <v>2</v>
      </c>
      <c r="G29" s="6">
        <f>SUM(D29*F29)</f>
        <v>65000</v>
      </c>
      <c r="H29" s="4">
        <v>50</v>
      </c>
      <c r="I29" s="16">
        <f>SUM(G29-((G29/100)*H29))</f>
        <v>32500</v>
      </c>
    </row>
    <row r="30" spans="2:9" ht="12.75">
      <c r="B30" s="13"/>
      <c r="C30" s="7" t="s">
        <v>4</v>
      </c>
      <c r="D30" s="9">
        <v>4875</v>
      </c>
      <c r="E30" s="8"/>
      <c r="F30" s="8">
        <v>1</v>
      </c>
      <c r="G30" s="6">
        <f>SUM(D30*F30)</f>
        <v>4875</v>
      </c>
      <c r="H30" s="8">
        <v>70</v>
      </c>
      <c r="I30" s="17">
        <f>SUM(G30-((G30/100)*H30))</f>
        <v>1462.5</v>
      </c>
    </row>
    <row r="31" spans="2:11" ht="13.5" thickBot="1">
      <c r="B31" s="18"/>
      <c r="C31" s="10" t="s">
        <v>7</v>
      </c>
      <c r="D31" s="10"/>
      <c r="E31" s="10"/>
      <c r="F31" s="10"/>
      <c r="G31" s="11">
        <f>SUM(G29:G30)</f>
        <v>69875</v>
      </c>
      <c r="H31" s="10"/>
      <c r="I31" s="19">
        <f>SUM(I29:I30)</f>
        <v>33962.5</v>
      </c>
      <c r="K31" s="2">
        <f>SUM(I31)</f>
        <v>33962.5</v>
      </c>
    </row>
    <row r="32" ht="13.5" thickTop="1"/>
    <row r="33" spans="2:9" ht="12.75">
      <c r="B33" s="12" t="s">
        <v>20</v>
      </c>
      <c r="C33" s="48" t="s">
        <v>21</v>
      </c>
      <c r="D33" s="48"/>
      <c r="E33" s="48"/>
      <c r="F33" s="48"/>
      <c r="G33" s="48"/>
      <c r="H33" s="48"/>
      <c r="I33" s="49"/>
    </row>
    <row r="34" spans="2:9" ht="12.75">
      <c r="B34" s="13"/>
      <c r="C34" s="50" t="s">
        <v>39</v>
      </c>
      <c r="D34" s="50"/>
      <c r="E34" s="50"/>
      <c r="F34" s="50"/>
      <c r="G34" s="50"/>
      <c r="H34" s="50"/>
      <c r="I34" s="51"/>
    </row>
    <row r="35" spans="2:9" ht="12.75">
      <c r="B35" s="13"/>
      <c r="C35" s="1"/>
      <c r="D35" s="1" t="s">
        <v>5</v>
      </c>
      <c r="E35" s="4" t="s">
        <v>19</v>
      </c>
      <c r="F35" s="4" t="s">
        <v>18</v>
      </c>
      <c r="G35" s="5" t="s">
        <v>10</v>
      </c>
      <c r="H35" s="4" t="s">
        <v>8</v>
      </c>
      <c r="I35" s="14" t="s">
        <v>9</v>
      </c>
    </row>
    <row r="36" spans="2:9" ht="12.75">
      <c r="B36" s="15" t="s">
        <v>43</v>
      </c>
      <c r="C36" s="5" t="s">
        <v>28</v>
      </c>
      <c r="D36" s="6">
        <v>1950</v>
      </c>
      <c r="E36" s="4">
        <v>43</v>
      </c>
      <c r="F36" s="4">
        <v>4</v>
      </c>
      <c r="G36" s="6">
        <f>SUM((D36*E36)*F36)</f>
        <v>335400</v>
      </c>
      <c r="H36" s="4">
        <v>60</v>
      </c>
      <c r="I36" s="16">
        <f>SUM(G36-((G36/100)*H36))</f>
        <v>134160</v>
      </c>
    </row>
    <row r="37" spans="2:9" ht="12.75">
      <c r="B37" s="13"/>
      <c r="C37" s="7" t="s">
        <v>4</v>
      </c>
      <c r="D37" s="9">
        <v>45</v>
      </c>
      <c r="E37" s="8">
        <v>1</v>
      </c>
      <c r="F37" s="8">
        <v>1</v>
      </c>
      <c r="G37" s="6">
        <f>SUM((D37*E37)*F37)</f>
        <v>45</v>
      </c>
      <c r="H37" s="8">
        <v>70</v>
      </c>
      <c r="I37" s="17">
        <f>SUM(G37-((G37/100)*H37))</f>
        <v>13.5</v>
      </c>
    </row>
    <row r="38" spans="2:11" ht="13.5" thickBot="1">
      <c r="B38" s="18"/>
      <c r="C38" s="10" t="s">
        <v>7</v>
      </c>
      <c r="D38" s="10"/>
      <c r="E38" s="10"/>
      <c r="F38" s="10"/>
      <c r="G38" s="11">
        <f>SUM(G36:G37)</f>
        <v>335445</v>
      </c>
      <c r="H38" s="10"/>
      <c r="I38" s="19">
        <f>SUM(I36:I37)</f>
        <v>134173.5</v>
      </c>
      <c r="K38" s="2">
        <f>SUM(I38)</f>
        <v>134173.5</v>
      </c>
    </row>
    <row r="39" spans="2:11" ht="14.25" thickBot="1" thickTop="1">
      <c r="B39" s="3"/>
      <c r="K39" s="21">
        <f>SUM(K10+K17+K24+K31+K38)</f>
        <v>302494</v>
      </c>
    </row>
    <row r="40" ht="13.5" thickTop="1"/>
    <row r="41" spans="2:9" ht="12.75">
      <c r="B41" s="12" t="s">
        <v>25</v>
      </c>
      <c r="C41" s="48" t="s">
        <v>26</v>
      </c>
      <c r="D41" s="48"/>
      <c r="E41" s="48"/>
      <c r="F41" s="48"/>
      <c r="G41" s="48"/>
      <c r="H41" s="48"/>
      <c r="I41" s="49"/>
    </row>
    <row r="42" spans="2:9" ht="12.75">
      <c r="B42" s="13"/>
      <c r="C42" s="50" t="s">
        <v>27</v>
      </c>
      <c r="D42" s="50"/>
      <c r="E42" s="50"/>
      <c r="F42" s="50"/>
      <c r="G42" s="50"/>
      <c r="H42" s="50"/>
      <c r="I42" s="51"/>
    </row>
    <row r="43" spans="2:9" ht="12.75">
      <c r="B43" s="13"/>
      <c r="C43" s="1"/>
      <c r="D43" s="1" t="s">
        <v>5</v>
      </c>
      <c r="E43" s="4"/>
      <c r="F43" s="4" t="s">
        <v>18</v>
      </c>
      <c r="G43" s="5" t="s">
        <v>10</v>
      </c>
      <c r="H43" s="4" t="s">
        <v>8</v>
      </c>
      <c r="I43" s="14" t="s">
        <v>9</v>
      </c>
    </row>
    <row r="44" spans="2:9" ht="12.75">
      <c r="B44" s="15" t="s">
        <v>32</v>
      </c>
      <c r="C44" s="5" t="s">
        <v>28</v>
      </c>
      <c r="D44" s="6">
        <v>9800</v>
      </c>
      <c r="E44" s="4"/>
      <c r="F44" s="4">
        <v>3</v>
      </c>
      <c r="G44" s="6">
        <f>SUM(D44*F44)</f>
        <v>29400</v>
      </c>
      <c r="H44" s="4">
        <v>20</v>
      </c>
      <c r="I44" s="16">
        <f>SUM(G44-((G44/100)*H44))</f>
        <v>23520</v>
      </c>
    </row>
    <row r="45" spans="2:9" ht="12.75">
      <c r="B45" s="13"/>
      <c r="C45" s="7" t="s">
        <v>4</v>
      </c>
      <c r="D45" s="9">
        <v>10500</v>
      </c>
      <c r="E45" s="8"/>
      <c r="F45" s="8">
        <v>3</v>
      </c>
      <c r="G45" s="6">
        <f>SUM(D45*F45)</f>
        <v>31500</v>
      </c>
      <c r="H45" s="8">
        <v>20</v>
      </c>
      <c r="I45" s="17">
        <f>SUM(G45-((G45/100)*H45))</f>
        <v>25200</v>
      </c>
    </row>
    <row r="46" spans="2:11" ht="13.5" thickBot="1">
      <c r="B46" s="18"/>
      <c r="C46" s="10" t="s">
        <v>7</v>
      </c>
      <c r="D46" s="10"/>
      <c r="E46" s="10"/>
      <c r="F46" s="10"/>
      <c r="G46" s="11">
        <f>SUM(G44:G45)</f>
        <v>60900</v>
      </c>
      <c r="H46" s="10"/>
      <c r="I46" s="19">
        <f>SUM(I44:I45)</f>
        <v>48720</v>
      </c>
      <c r="K46" s="21">
        <f>SUM(I46)</f>
        <v>48720</v>
      </c>
    </row>
    <row r="47" ht="13.5" thickTop="1"/>
    <row r="48" ht="12.75">
      <c r="B48" s="3"/>
    </row>
    <row r="49" spans="2:9" ht="12.75">
      <c r="B49" s="12" t="s">
        <v>36</v>
      </c>
      <c r="C49" s="27" t="s">
        <v>41</v>
      </c>
      <c r="D49" s="27"/>
      <c r="E49" s="27"/>
      <c r="F49" s="27"/>
      <c r="G49" s="27"/>
      <c r="H49" s="27"/>
      <c r="I49" s="28"/>
    </row>
    <row r="50" spans="2:9" ht="12.75">
      <c r="B50" s="13"/>
      <c r="C50" s="29" t="s">
        <v>42</v>
      </c>
      <c r="D50" s="29"/>
      <c r="E50" s="29"/>
      <c r="F50" s="29"/>
      <c r="G50" s="29"/>
      <c r="H50" s="29"/>
      <c r="I50" s="30"/>
    </row>
    <row r="51" spans="2:9" ht="12.75">
      <c r="B51" s="13"/>
      <c r="C51" s="1"/>
      <c r="D51" s="1" t="s">
        <v>5</v>
      </c>
      <c r="E51" s="4"/>
      <c r="F51" s="4" t="s">
        <v>18</v>
      </c>
      <c r="G51" s="5" t="s">
        <v>10</v>
      </c>
      <c r="H51" s="4" t="s">
        <v>8</v>
      </c>
      <c r="I51" s="14" t="s">
        <v>9</v>
      </c>
    </row>
    <row r="52" spans="2:9" ht="12.75">
      <c r="B52" s="15" t="s">
        <v>22</v>
      </c>
      <c r="C52" s="5" t="s">
        <v>38</v>
      </c>
      <c r="D52" s="6">
        <v>12194</v>
      </c>
      <c r="E52" s="4"/>
      <c r="F52" s="4">
        <v>2</v>
      </c>
      <c r="G52" s="6">
        <f>SUM(D52*F52)</f>
        <v>24388</v>
      </c>
      <c r="H52" s="4">
        <v>20</v>
      </c>
      <c r="I52" s="16">
        <f>SUM(G52-((G52/100)*H52))</f>
        <v>19510.4</v>
      </c>
    </row>
    <row r="53" spans="2:9" ht="12.75">
      <c r="B53" s="13" t="s">
        <v>37</v>
      </c>
      <c r="C53" s="7" t="s">
        <v>4</v>
      </c>
      <c r="D53" s="9">
        <v>0</v>
      </c>
      <c r="E53" s="8"/>
      <c r="F53" s="8">
        <v>1</v>
      </c>
      <c r="G53" s="6">
        <f>SUM(D53*F53)</f>
        <v>0</v>
      </c>
      <c r="H53" s="8">
        <v>20</v>
      </c>
      <c r="I53" s="17">
        <f>SUM(G53-((G53/100)*H53))</f>
        <v>0</v>
      </c>
    </row>
    <row r="54" spans="2:11" ht="13.5" thickBot="1">
      <c r="B54" s="18"/>
      <c r="C54" s="10" t="s">
        <v>7</v>
      </c>
      <c r="D54" s="10"/>
      <c r="E54" s="10"/>
      <c r="F54" s="10"/>
      <c r="G54" s="11">
        <f>SUM(G52:G53)</f>
        <v>24388</v>
      </c>
      <c r="H54" s="10"/>
      <c r="I54" s="19">
        <f>SUM(I52:I53)</f>
        <v>19510.4</v>
      </c>
      <c r="K54" s="21">
        <f>SUM(I54)</f>
        <v>19510.4</v>
      </c>
    </row>
    <row r="55" ht="13.5" thickTop="1"/>
    <row r="57" spans="2:9" ht="12.75">
      <c r="B57" s="12" t="s">
        <v>44</v>
      </c>
      <c r="C57" s="31"/>
      <c r="D57" s="31"/>
      <c r="E57" s="31"/>
      <c r="F57" s="31"/>
      <c r="G57" s="31"/>
      <c r="H57" s="31"/>
      <c r="I57" s="32"/>
    </row>
    <row r="58" spans="2:11" ht="13.5" thickBot="1">
      <c r="B58" s="18"/>
      <c r="C58" s="36"/>
      <c r="D58" s="36"/>
      <c r="E58" s="36"/>
      <c r="F58" s="36"/>
      <c r="G58" s="36"/>
      <c r="H58" s="36"/>
      <c r="I58" s="38">
        <v>5999</v>
      </c>
      <c r="K58" s="21">
        <f>SUM(I58)</f>
        <v>5999</v>
      </c>
    </row>
    <row r="59" ht="13.5" thickTop="1"/>
    <row r="61" spans="9:11" ht="16.5" thickBot="1">
      <c r="I61" s="52" t="s">
        <v>45</v>
      </c>
      <c r="K61" s="20">
        <f>SUM(K39+K46+K54+K58)</f>
        <v>376723.4</v>
      </c>
    </row>
    <row r="62" ht="13.5" thickTop="1"/>
    <row r="63" spans="2:9" ht="12.75">
      <c r="B63" s="12" t="s">
        <v>35</v>
      </c>
      <c r="C63" s="31"/>
      <c r="D63" s="31"/>
      <c r="E63" s="31"/>
      <c r="F63" s="31"/>
      <c r="G63" s="31"/>
      <c r="H63" s="31"/>
      <c r="I63" s="32"/>
    </row>
    <row r="64" spans="2:12" ht="16.5" thickBot="1">
      <c r="B64" s="18"/>
      <c r="C64" s="36"/>
      <c r="D64" s="36"/>
      <c r="E64" s="36"/>
      <c r="F64" s="36"/>
      <c r="G64" s="36"/>
      <c r="H64" s="36"/>
      <c r="I64" s="38">
        <v>600000</v>
      </c>
      <c r="K64" s="20">
        <f>SUM(I64)</f>
        <v>600000</v>
      </c>
      <c r="L64" s="24"/>
    </row>
    <row r="65" spans="2:11" ht="13.5" thickTop="1">
      <c r="B65" s="1"/>
      <c r="C65" s="35"/>
      <c r="D65" s="35"/>
      <c r="E65" s="35"/>
      <c r="F65" s="35"/>
      <c r="G65" s="35"/>
      <c r="H65" s="35"/>
      <c r="I65" s="37"/>
      <c r="J65" s="1"/>
      <c r="K65" s="1"/>
    </row>
    <row r="66" spans="2:11" ht="15.75">
      <c r="B66" s="1"/>
      <c r="C66" s="35"/>
      <c r="D66" s="35"/>
      <c r="E66" s="35"/>
      <c r="F66" s="35"/>
      <c r="G66" s="35"/>
      <c r="H66" s="35"/>
      <c r="I66" s="35"/>
      <c r="J66" s="1"/>
      <c r="K66" s="34"/>
    </row>
    <row r="67" spans="2:11" ht="12.75">
      <c r="B67" s="1"/>
      <c r="C67" s="35"/>
      <c r="D67" s="35"/>
      <c r="E67" s="35"/>
      <c r="F67" s="35"/>
      <c r="G67" s="35"/>
      <c r="H67" s="35"/>
      <c r="I67" s="35"/>
      <c r="J67" s="1"/>
      <c r="K67" s="1"/>
    </row>
    <row r="68" spans="2:11" ht="16.5" thickBot="1">
      <c r="B68" s="1"/>
      <c r="C68" s="35"/>
      <c r="D68" s="35"/>
      <c r="E68" s="35"/>
      <c r="F68" s="35"/>
      <c r="G68" s="35"/>
      <c r="I68" s="52" t="s">
        <v>46</v>
      </c>
      <c r="J68" s="1"/>
      <c r="K68" s="22">
        <f>SUM(K64-K61)</f>
        <v>223276.59999999998</v>
      </c>
    </row>
    <row r="69" spans="2:11" ht="13.5" thickTop="1">
      <c r="B69" s="33"/>
      <c r="C69" s="35"/>
      <c r="D69" s="35"/>
      <c r="E69" s="35"/>
      <c r="F69" s="35"/>
      <c r="G69" s="35"/>
      <c r="H69" s="35"/>
      <c r="I69" s="35"/>
      <c r="J69" s="1"/>
      <c r="K69" s="1"/>
    </row>
    <row r="70" spans="3:12" ht="12.75">
      <c r="C70" s="3"/>
      <c r="E70" s="43"/>
      <c r="L70" s="24"/>
    </row>
    <row r="71" spans="2:5" ht="12.75">
      <c r="B71" s="40"/>
      <c r="D71" s="41"/>
      <c r="E71" s="43"/>
    </row>
    <row r="72" spans="4:5" ht="12.75">
      <c r="D72" s="41"/>
      <c r="E72" s="43"/>
    </row>
    <row r="73" spans="4:5" ht="12.75">
      <c r="D73" s="41"/>
      <c r="E73" s="43"/>
    </row>
    <row r="74" spans="2:9" ht="15.75">
      <c r="B74" s="45"/>
      <c r="C74" s="46"/>
      <c r="D74" s="46"/>
      <c r="E74" s="46"/>
      <c r="F74" s="46"/>
      <c r="G74" s="46"/>
      <c r="H74" s="46"/>
      <c r="I74" s="46"/>
    </row>
    <row r="75" spans="2:10" ht="12.75">
      <c r="B75" s="3"/>
      <c r="C75" s="3"/>
      <c r="D75" s="3"/>
      <c r="E75" s="3"/>
      <c r="F75" s="42"/>
      <c r="G75" s="3"/>
      <c r="H75" s="3"/>
      <c r="I75" s="3"/>
      <c r="J75" s="3"/>
    </row>
    <row r="76" spans="2:10" ht="12.75">
      <c r="B76" s="3"/>
      <c r="C76" s="3"/>
      <c r="D76" s="3"/>
      <c r="E76" s="3"/>
      <c r="F76" s="42"/>
      <c r="G76" s="3"/>
      <c r="H76" s="3"/>
      <c r="I76" s="39"/>
      <c r="J76" s="3"/>
    </row>
    <row r="77" spans="2:10" ht="12.75">
      <c r="B77" s="3"/>
      <c r="C77" s="3"/>
      <c r="D77" s="3"/>
      <c r="E77" s="3"/>
      <c r="F77" s="47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3"/>
      <c r="C79" s="3"/>
      <c r="D79" s="3"/>
      <c r="E79" s="3"/>
      <c r="F79" s="3"/>
      <c r="G79" s="3"/>
      <c r="H79" s="3"/>
      <c r="I79" s="3"/>
      <c r="J79" s="3"/>
    </row>
    <row r="80" spans="2:10" ht="12.75">
      <c r="B80" s="3"/>
      <c r="C80" s="3"/>
      <c r="D80" s="3"/>
      <c r="E80" s="3"/>
      <c r="F80" s="3"/>
      <c r="G80" s="3"/>
      <c r="H80" s="3"/>
      <c r="I80" s="3"/>
      <c r="J80" s="3"/>
    </row>
  </sheetData>
  <sheetProtection/>
  <mergeCells count="12">
    <mergeCell ref="C5:I5"/>
    <mergeCell ref="C6:I6"/>
    <mergeCell ref="C12:I12"/>
    <mergeCell ref="C13:I13"/>
    <mergeCell ref="C19:I19"/>
    <mergeCell ref="C20:I20"/>
    <mergeCell ref="C26:I26"/>
    <mergeCell ref="C27:I27"/>
    <mergeCell ref="C33:I33"/>
    <mergeCell ref="C34:I34"/>
    <mergeCell ref="C41:I41"/>
    <mergeCell ref="C42:I42"/>
  </mergeCells>
  <printOptions/>
  <pageMargins left="0.25" right="0.25" top="0.75" bottom="0.75" header="0.3" footer="0.3"/>
  <pageSetup orientation="landscape" paperSize="9" scale="9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R. Frederiksen</dc:creator>
  <cp:keywords/>
  <dc:description/>
  <cp:lastModifiedBy>My Pedersen</cp:lastModifiedBy>
  <cp:lastPrinted>2012-03-12T22:06:14Z</cp:lastPrinted>
  <dcterms:created xsi:type="dcterms:W3CDTF">1997-02-17T14:37:47Z</dcterms:created>
  <dcterms:modified xsi:type="dcterms:W3CDTF">2010-03-13T17:36:37Z</dcterms:modified>
  <cp:category/>
  <cp:version/>
  <cp:contentType/>
  <cp:contentStatus/>
</cp:coreProperties>
</file>